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atistik\Miet- und Wohnungsstatistik\Stadt Zürich\Mietpreiserhebung 2026\"/>
    </mc:Choice>
  </mc:AlternateContent>
  <xr:revisionPtr revIDLastSave="0" documentId="13_ncr:1_{8B816ECE-5CF9-43F4-9AD0-3CD3B4648E40}" xr6:coauthVersionLast="47" xr6:coauthVersionMax="47" xr10:uidLastSave="{00000000-0000-0000-0000-000000000000}"/>
  <bookViews>
    <workbookView xWindow="-108" yWindow="-108" windowWidth="23256" windowHeight="12576" activeTab="3" xr2:uid="{12EFC173-1B45-4386-AE60-9F5A4F01ABA4}"/>
  </bookViews>
  <sheets>
    <sheet name="2-Zi Neubau" sheetId="4" r:id="rId1"/>
    <sheet name="3-Zi Neubau" sheetId="1" r:id="rId2"/>
    <sheet name="4-Zi Neubau" sheetId="6" r:id="rId3"/>
    <sheet name="2-Zi Neubezug" sheetId="5" r:id="rId4"/>
    <sheet name="3-Zi Neubezug" sheetId="3" r:id="rId5"/>
    <sheet name="4-Zi Neubezug" sheetId="7" r:id="rId6"/>
    <sheet name="Tabelle2" sheetId="2" r:id="rId7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7" l="1"/>
  <c r="C30" i="7"/>
  <c r="B30" i="7"/>
  <c r="D29" i="7"/>
  <c r="C29" i="7"/>
  <c r="B29" i="7"/>
  <c r="D28" i="7"/>
  <c r="C28" i="7"/>
  <c r="B28" i="7"/>
  <c r="D19" i="7"/>
  <c r="C19" i="7"/>
  <c r="B19" i="7"/>
  <c r="D18" i="7"/>
  <c r="C18" i="7"/>
  <c r="B18" i="7"/>
  <c r="D17" i="7"/>
  <c r="C17" i="7"/>
  <c r="B17" i="7"/>
  <c r="D14" i="7"/>
  <c r="C14" i="7"/>
  <c r="B14" i="7"/>
  <c r="D13" i="7"/>
  <c r="C13" i="7"/>
  <c r="B13" i="7"/>
  <c r="D12" i="7"/>
  <c r="C12" i="7"/>
  <c r="B12" i="7"/>
  <c r="D30" i="6"/>
  <c r="C30" i="6"/>
  <c r="B30" i="6"/>
  <c r="D29" i="6"/>
  <c r="C29" i="6"/>
  <c r="B29" i="6"/>
  <c r="D28" i="6"/>
  <c r="C28" i="6"/>
  <c r="B28" i="6"/>
  <c r="D19" i="6"/>
  <c r="C19" i="6"/>
  <c r="B19" i="6"/>
  <c r="D18" i="6"/>
  <c r="C18" i="6"/>
  <c r="B18" i="6"/>
  <c r="D17" i="6"/>
  <c r="C17" i="6"/>
  <c r="B17" i="6"/>
  <c r="D14" i="6"/>
  <c r="C14" i="6"/>
  <c r="B14" i="6"/>
  <c r="D13" i="6"/>
  <c r="C13" i="6"/>
  <c r="B13" i="6"/>
  <c r="D12" i="6"/>
  <c r="C12" i="6"/>
  <c r="B12" i="6"/>
  <c r="D30" i="5"/>
  <c r="C30" i="5"/>
  <c r="B30" i="5"/>
  <c r="D29" i="5"/>
  <c r="C29" i="5"/>
  <c r="B29" i="5"/>
  <c r="D28" i="5"/>
  <c r="C28" i="5"/>
  <c r="B28" i="5"/>
  <c r="D19" i="5"/>
  <c r="C19" i="5"/>
  <c r="B19" i="5"/>
  <c r="D18" i="5"/>
  <c r="C18" i="5"/>
  <c r="B18" i="5"/>
  <c r="D17" i="5"/>
  <c r="C17" i="5"/>
  <c r="B17" i="5"/>
  <c r="D14" i="5"/>
  <c r="C14" i="5"/>
  <c r="B14" i="5"/>
  <c r="D13" i="5"/>
  <c r="C13" i="5"/>
  <c r="B13" i="5"/>
  <c r="D12" i="5"/>
  <c r="C12" i="5"/>
  <c r="B12" i="5"/>
  <c r="D30" i="4"/>
  <c r="C30" i="4"/>
  <c r="B30" i="4"/>
  <c r="D29" i="4"/>
  <c r="C29" i="4"/>
  <c r="B29" i="4"/>
  <c r="D28" i="4"/>
  <c r="C28" i="4"/>
  <c r="B28" i="4"/>
  <c r="D19" i="4"/>
  <c r="C19" i="4"/>
  <c r="B19" i="4"/>
  <c r="D18" i="4"/>
  <c r="C18" i="4"/>
  <c r="B18" i="4"/>
  <c r="D17" i="4"/>
  <c r="C17" i="4"/>
  <c r="B17" i="4"/>
  <c r="D14" i="4"/>
  <c r="C14" i="4"/>
  <c r="B14" i="4"/>
  <c r="D13" i="4"/>
  <c r="C13" i="4"/>
  <c r="B13" i="4"/>
  <c r="D12" i="4"/>
  <c r="C12" i="4"/>
  <c r="B12" i="4"/>
  <c r="D30" i="3"/>
  <c r="C30" i="3"/>
  <c r="B30" i="3"/>
  <c r="D29" i="3"/>
  <c r="C29" i="3"/>
  <c r="B29" i="3"/>
  <c r="D28" i="3"/>
  <c r="C28" i="3"/>
  <c r="B28" i="3"/>
  <c r="D30" i="1"/>
  <c r="C30" i="1"/>
  <c r="D29" i="1"/>
  <c r="C29" i="1"/>
  <c r="D28" i="1"/>
  <c r="C28" i="1"/>
  <c r="B30" i="1"/>
  <c r="B29" i="1"/>
  <c r="B28" i="1"/>
  <c r="D25" i="1"/>
  <c r="C25" i="1"/>
  <c r="B25" i="1"/>
  <c r="D24" i="1"/>
  <c r="C24" i="1"/>
  <c r="B24" i="1"/>
  <c r="D23" i="1"/>
  <c r="C23" i="1"/>
  <c r="B23" i="1"/>
  <c r="D25" i="3"/>
  <c r="C25" i="3"/>
  <c r="D24" i="3"/>
  <c r="C24" i="3"/>
  <c r="D23" i="3"/>
  <c r="C23" i="3"/>
  <c r="B25" i="3"/>
  <c r="B24" i="3"/>
  <c r="B23" i="3"/>
  <c r="D19" i="3"/>
  <c r="C19" i="3"/>
  <c r="B19" i="3"/>
  <c r="D18" i="3"/>
  <c r="C18" i="3"/>
  <c r="B18" i="3"/>
  <c r="D17" i="3"/>
  <c r="C17" i="3"/>
  <c r="B17" i="3"/>
  <c r="D14" i="3"/>
  <c r="C14" i="3"/>
  <c r="B14" i="3"/>
  <c r="D13" i="3"/>
  <c r="C13" i="3"/>
  <c r="B13" i="3"/>
  <c r="D12" i="3"/>
  <c r="C12" i="3"/>
  <c r="B12" i="3"/>
  <c r="D17" i="1"/>
  <c r="C17" i="1"/>
  <c r="B17" i="1"/>
  <c r="D19" i="1"/>
  <c r="C19" i="1"/>
  <c r="D18" i="1"/>
  <c r="C18" i="1"/>
  <c r="B19" i="1"/>
  <c r="B18" i="1"/>
  <c r="D14" i="1"/>
  <c r="C14" i="1"/>
  <c r="D13" i="1"/>
  <c r="C13" i="1"/>
  <c r="D12" i="1"/>
  <c r="C12" i="1"/>
  <c r="B14" i="1"/>
  <c r="B13" i="1"/>
  <c r="B12" i="1"/>
</calcChain>
</file>

<file path=xl/sharedStrings.xml><?xml version="1.0" encoding="utf-8"?>
<sst xmlns="http://schemas.openxmlformats.org/spreadsheetml/2006/main" count="114" uniqueCount="22">
  <si>
    <t>Neubau</t>
  </si>
  <si>
    <t>Nicht gemeinnützig</t>
  </si>
  <si>
    <t>gemeinnützig</t>
  </si>
  <si>
    <t>netto</t>
  </si>
  <si>
    <t>brutto</t>
  </si>
  <si>
    <t>Pro Monat</t>
  </si>
  <si>
    <t>Pro Jahr</t>
  </si>
  <si>
    <t>Veränderung</t>
  </si>
  <si>
    <t>2024-2026</t>
  </si>
  <si>
    <t>2022-2026</t>
  </si>
  <si>
    <t>2022-2024</t>
  </si>
  <si>
    <t xml:space="preserve">Mietpreiserhebung 2026: </t>
  </si>
  <si>
    <t>m2-Preise 3-Zimmer-Wohnungen (Neubau)</t>
  </si>
  <si>
    <t>Standard-Wohnung mit 75 m2 Wohnfläche</t>
  </si>
  <si>
    <t>m2-Preise 3-Zimmer-Wohnungen (Neubezug)</t>
  </si>
  <si>
    <t>Neubezug</t>
  </si>
  <si>
    <t>m2-Preise 2-Zimmer-Wohnungen (Neubau)</t>
  </si>
  <si>
    <t>Alle 2-Zimmer-Wohnungen</t>
  </si>
  <si>
    <t>m2-Preise 2-Zimmer-Wohnungen (Neubezug)</t>
  </si>
  <si>
    <t>m2-Preise 4-Zimmer-Wohnungen (Neubau)</t>
  </si>
  <si>
    <t>Alle 4-Zimmer-Wohnungen</t>
  </si>
  <si>
    <t>m2-Preise 4-Zimmer-Wohnungen (Neubezug)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</si>
</sst>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3" fillId="0" borderId="0" xfId="0" applyNumberFormat="1" applyFont="1"/>
    <xf numFmtId="1" fontId="3" fillId="0" borderId="0" xfId="0" applyNumberFormat="1" applyFont="1"/>
    <xf numFmtId="10" fontId="3" fillId="0" borderId="0" xfId="0" applyNumberFormat="1" applyFont="1"/>
    <xf numFmtId="3" fontId="3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49A0C-AEA3-4696-AE02-97F710F443EE}">
  <dimension ref="A1:D30"/>
  <sheetViews>
    <sheetView topLeftCell="A6" workbookViewId="0">
      <selection activeCell="F26" sqref="F26"/>
    </sheetView>
  </sheetViews>
  <sheetFormatPr baseColWidth="10" defaultRowHeight="13.8" x14ac:dyDescent="0.25"/>
  <cols>
    <col min="1" max="1" width="11.19921875" style="7"/>
    <col min="2" max="16384" width="11.19921875" style="3"/>
  </cols>
  <sheetData>
    <row r="1" spans="1:4" s="1" customFormat="1" ht="18" x14ac:dyDescent="0.35">
      <c r="A1" s="5" t="s">
        <v>11</v>
      </c>
    </row>
    <row r="2" spans="1:4" s="1" customFormat="1" ht="18" x14ac:dyDescent="0.35">
      <c r="A2" s="5" t="s">
        <v>16</v>
      </c>
    </row>
    <row r="4" spans="1:4" s="2" customFormat="1" x14ac:dyDescent="0.25">
      <c r="A4" s="6" t="s">
        <v>0</v>
      </c>
      <c r="B4" s="12" t="s">
        <v>1</v>
      </c>
      <c r="C4" s="12"/>
      <c r="D4" s="4" t="s">
        <v>2</v>
      </c>
    </row>
    <row r="5" spans="1:4" s="4" customFormat="1" x14ac:dyDescent="0.25">
      <c r="A5" s="6"/>
      <c r="B5" s="4" t="s">
        <v>3</v>
      </c>
      <c r="C5" s="4" t="s">
        <v>4</v>
      </c>
      <c r="D5" s="4" t="s">
        <v>3</v>
      </c>
    </row>
    <row r="6" spans="1:4" s="4" customFormat="1" x14ac:dyDescent="0.25">
      <c r="A6" s="7" t="s">
        <v>5</v>
      </c>
    </row>
    <row r="7" spans="1:4" x14ac:dyDescent="0.25">
      <c r="A7" s="7">
        <v>2022</v>
      </c>
      <c r="B7" s="8">
        <v>34.33</v>
      </c>
      <c r="C7" s="8">
        <v>37.450000000000003</v>
      </c>
      <c r="D7" s="8">
        <v>18.78</v>
      </c>
    </row>
    <row r="8" spans="1:4" x14ac:dyDescent="0.25">
      <c r="A8" s="7">
        <v>2024</v>
      </c>
      <c r="B8" s="8">
        <v>37.97</v>
      </c>
      <c r="C8" s="8">
        <v>41.49</v>
      </c>
      <c r="D8" s="8">
        <v>19.64</v>
      </c>
    </row>
    <row r="9" spans="1:4" x14ac:dyDescent="0.25">
      <c r="A9" s="7">
        <v>2026</v>
      </c>
      <c r="B9" s="8">
        <v>40.9</v>
      </c>
      <c r="C9" s="8">
        <v>43.14</v>
      </c>
      <c r="D9" s="8">
        <v>20.49</v>
      </c>
    </row>
    <row r="11" spans="1:4" x14ac:dyDescent="0.25">
      <c r="A11" s="7" t="s">
        <v>6</v>
      </c>
    </row>
    <row r="12" spans="1:4" x14ac:dyDescent="0.25">
      <c r="A12" s="7">
        <v>2022</v>
      </c>
      <c r="B12" s="9">
        <f>12*B7</f>
        <v>411.96</v>
      </c>
      <c r="C12" s="9">
        <f t="shared" ref="C12:D12" si="0">12*C7</f>
        <v>449.40000000000003</v>
      </c>
      <c r="D12" s="9">
        <f t="shared" si="0"/>
        <v>225.36</v>
      </c>
    </row>
    <row r="13" spans="1:4" x14ac:dyDescent="0.25">
      <c r="A13" s="7">
        <v>2024</v>
      </c>
      <c r="B13" s="9">
        <f t="shared" ref="B13:D14" si="1">12*B8</f>
        <v>455.64</v>
      </c>
      <c r="C13" s="9">
        <f t="shared" si="1"/>
        <v>497.88</v>
      </c>
      <c r="D13" s="9">
        <f t="shared" si="1"/>
        <v>235.68</v>
      </c>
    </row>
    <row r="14" spans="1:4" x14ac:dyDescent="0.25">
      <c r="A14" s="7">
        <v>2026</v>
      </c>
      <c r="B14" s="9">
        <f t="shared" si="1"/>
        <v>490.79999999999995</v>
      </c>
      <c r="C14" s="9">
        <f t="shared" si="1"/>
        <v>517.68000000000006</v>
      </c>
      <c r="D14" s="9">
        <f t="shared" si="1"/>
        <v>245.88</v>
      </c>
    </row>
    <row r="16" spans="1:4" x14ac:dyDescent="0.25">
      <c r="A16" s="7" t="s">
        <v>7</v>
      </c>
    </row>
    <row r="17" spans="1:4" x14ac:dyDescent="0.25">
      <c r="A17" s="7" t="s">
        <v>10</v>
      </c>
      <c r="B17" s="10">
        <f>(B8-B7)/B7</f>
        <v>0.10602971162248764</v>
      </c>
      <c r="C17" s="10">
        <f t="shared" ref="C17:D18" si="2">(C8-C7)/C7</f>
        <v>0.10787716955941253</v>
      </c>
      <c r="D17" s="10">
        <f t="shared" si="2"/>
        <v>4.5793397231096877E-2</v>
      </c>
    </row>
    <row r="18" spans="1:4" x14ac:dyDescent="0.25">
      <c r="A18" s="7" t="s">
        <v>8</v>
      </c>
      <c r="B18" s="10">
        <f>(B9-B8)/B8</f>
        <v>7.7166183829338944E-2</v>
      </c>
      <c r="C18" s="10">
        <f t="shared" si="2"/>
        <v>3.9768618944323895E-2</v>
      </c>
      <c r="D18" s="10">
        <f t="shared" si="2"/>
        <v>4.3279022403258545E-2</v>
      </c>
    </row>
    <row r="19" spans="1:4" x14ac:dyDescent="0.25">
      <c r="A19" s="7" t="s">
        <v>9</v>
      </c>
      <c r="B19" s="10">
        <f>(B9-B7)/B7</f>
        <v>0.19137780367025928</v>
      </c>
      <c r="C19" s="10">
        <f t="shared" ref="C19:D19" si="3">(C9-C7)/C7</f>
        <v>0.15193591455273692</v>
      </c>
      <c r="D19" s="10">
        <f t="shared" si="3"/>
        <v>9.1054313099041384E-2</v>
      </c>
    </row>
    <row r="21" spans="1:4" x14ac:dyDescent="0.25">
      <c r="A21" s="6" t="s">
        <v>17</v>
      </c>
      <c r="B21" s="2"/>
      <c r="C21" s="2"/>
      <c r="D21" s="2"/>
    </row>
    <row r="23" spans="1:4" x14ac:dyDescent="0.25">
      <c r="A23" s="7">
        <v>2022</v>
      </c>
      <c r="B23" s="11">
        <v>2060</v>
      </c>
      <c r="C23" s="11">
        <v>2233</v>
      </c>
      <c r="D23" s="11">
        <v>1146</v>
      </c>
    </row>
    <row r="24" spans="1:4" x14ac:dyDescent="0.25">
      <c r="A24" s="7">
        <v>2024</v>
      </c>
      <c r="B24" s="11">
        <v>2302</v>
      </c>
      <c r="C24" s="11">
        <v>2565</v>
      </c>
      <c r="D24" s="11">
        <v>1160</v>
      </c>
    </row>
    <row r="25" spans="1:4" x14ac:dyDescent="0.25">
      <c r="A25" s="7">
        <v>2026</v>
      </c>
      <c r="B25" s="11">
        <v>2460</v>
      </c>
      <c r="C25" s="11">
        <v>2637</v>
      </c>
      <c r="D25" s="11">
        <v>1210</v>
      </c>
    </row>
    <row r="27" spans="1:4" x14ac:dyDescent="0.25">
      <c r="A27" s="7" t="s">
        <v>7</v>
      </c>
    </row>
    <row r="28" spans="1:4" x14ac:dyDescent="0.25">
      <c r="A28" s="7" t="s">
        <v>10</v>
      </c>
      <c r="B28" s="11">
        <f>B24-B23</f>
        <v>242</v>
      </c>
      <c r="C28" s="11">
        <f t="shared" ref="C28:D29" si="4">C24-C23</f>
        <v>332</v>
      </c>
      <c r="D28" s="11">
        <f t="shared" si="4"/>
        <v>14</v>
      </c>
    </row>
    <row r="29" spans="1:4" x14ac:dyDescent="0.25">
      <c r="A29" s="7" t="s">
        <v>8</v>
      </c>
      <c r="B29" s="11">
        <f>B25-B24</f>
        <v>158</v>
      </c>
      <c r="C29" s="11">
        <f t="shared" si="4"/>
        <v>72</v>
      </c>
      <c r="D29" s="11">
        <f t="shared" si="4"/>
        <v>50</v>
      </c>
    </row>
    <row r="30" spans="1:4" x14ac:dyDescent="0.25">
      <c r="A30" s="7" t="s">
        <v>9</v>
      </c>
      <c r="B30" s="11">
        <f>B25-B23</f>
        <v>400</v>
      </c>
      <c r="C30" s="11">
        <f t="shared" ref="C30:D30" si="5">C25-C23</f>
        <v>404</v>
      </c>
      <c r="D30" s="11">
        <f t="shared" si="5"/>
        <v>64</v>
      </c>
    </row>
  </sheetData>
  <mergeCells count="1">
    <mergeCell ref="B4:C4"/>
  </mergeCells>
  <printOptions horizontalCentered="1" gridLines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&amp;L&amp;D/&amp;A&amp;C&amp;F&amp;RSeite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D6BBA-0E3C-4778-BEC0-A2CF2E81E546}">
  <dimension ref="A1:D30"/>
  <sheetViews>
    <sheetView topLeftCell="A8" workbookViewId="0">
      <selection activeCell="C28" sqref="C28"/>
    </sheetView>
  </sheetViews>
  <sheetFormatPr baseColWidth="10" defaultRowHeight="13.8" x14ac:dyDescent="0.25"/>
  <cols>
    <col min="1" max="1" width="11.19921875" style="7"/>
    <col min="2" max="16384" width="11.19921875" style="3"/>
  </cols>
  <sheetData>
    <row r="1" spans="1:4" s="1" customFormat="1" ht="18" x14ac:dyDescent="0.35">
      <c r="A1" s="5" t="s">
        <v>11</v>
      </c>
    </row>
    <row r="2" spans="1:4" s="1" customFormat="1" ht="18" x14ac:dyDescent="0.35">
      <c r="A2" s="5" t="s">
        <v>12</v>
      </c>
    </row>
    <row r="4" spans="1:4" s="2" customFormat="1" x14ac:dyDescent="0.25">
      <c r="A4" s="6" t="s">
        <v>0</v>
      </c>
      <c r="B4" s="12" t="s">
        <v>1</v>
      </c>
      <c r="C4" s="12"/>
      <c r="D4" s="4" t="s">
        <v>2</v>
      </c>
    </row>
    <row r="5" spans="1:4" s="4" customFormat="1" x14ac:dyDescent="0.25">
      <c r="A5" s="6"/>
      <c r="B5" s="4" t="s">
        <v>3</v>
      </c>
      <c r="C5" s="4" t="s">
        <v>4</v>
      </c>
      <c r="D5" s="4" t="s">
        <v>3</v>
      </c>
    </row>
    <row r="6" spans="1:4" s="4" customFormat="1" x14ac:dyDescent="0.25">
      <c r="A6" s="7" t="s">
        <v>5</v>
      </c>
    </row>
    <row r="7" spans="1:4" x14ac:dyDescent="0.25">
      <c r="A7" s="7">
        <v>2022</v>
      </c>
      <c r="B7" s="8">
        <v>30.62</v>
      </c>
      <c r="C7" s="8">
        <v>33.549999999999997</v>
      </c>
      <c r="D7" s="8">
        <v>16.09</v>
      </c>
    </row>
    <row r="8" spans="1:4" x14ac:dyDescent="0.25">
      <c r="A8" s="7">
        <v>2024</v>
      </c>
      <c r="B8" s="8">
        <v>34.74</v>
      </c>
      <c r="C8" s="8">
        <v>38</v>
      </c>
      <c r="D8" s="8">
        <v>18.78</v>
      </c>
    </row>
    <row r="9" spans="1:4" x14ac:dyDescent="0.25">
      <c r="A9" s="7">
        <v>2026</v>
      </c>
      <c r="B9" s="8">
        <v>38.369999999999997</v>
      </c>
      <c r="C9" s="8">
        <v>41.09</v>
      </c>
      <c r="D9" s="8">
        <v>20.3</v>
      </c>
    </row>
    <row r="11" spans="1:4" x14ac:dyDescent="0.25">
      <c r="A11" s="7" t="s">
        <v>6</v>
      </c>
    </row>
    <row r="12" spans="1:4" x14ac:dyDescent="0.25">
      <c r="A12" s="7">
        <v>2022</v>
      </c>
      <c r="B12" s="9">
        <f>12*B7</f>
        <v>367.44</v>
      </c>
      <c r="C12" s="9">
        <f t="shared" ref="C12:D12" si="0">12*C7</f>
        <v>402.59999999999997</v>
      </c>
      <c r="D12" s="9">
        <f t="shared" si="0"/>
        <v>193.07999999999998</v>
      </c>
    </row>
    <row r="13" spans="1:4" x14ac:dyDescent="0.25">
      <c r="A13" s="7">
        <v>2024</v>
      </c>
      <c r="B13" s="9">
        <f t="shared" ref="B13:D14" si="1">12*B8</f>
        <v>416.88</v>
      </c>
      <c r="C13" s="9">
        <f t="shared" si="1"/>
        <v>456</v>
      </c>
      <c r="D13" s="9">
        <f t="shared" si="1"/>
        <v>225.36</v>
      </c>
    </row>
    <row r="14" spans="1:4" x14ac:dyDescent="0.25">
      <c r="A14" s="7">
        <v>2026</v>
      </c>
      <c r="B14" s="9">
        <f t="shared" si="1"/>
        <v>460.43999999999994</v>
      </c>
      <c r="C14" s="9">
        <f t="shared" si="1"/>
        <v>493.08000000000004</v>
      </c>
      <c r="D14" s="9">
        <f t="shared" si="1"/>
        <v>243.60000000000002</v>
      </c>
    </row>
    <row r="16" spans="1:4" x14ac:dyDescent="0.25">
      <c r="A16" s="7" t="s">
        <v>7</v>
      </c>
    </row>
    <row r="17" spans="1:4" x14ac:dyDescent="0.25">
      <c r="A17" s="7" t="s">
        <v>10</v>
      </c>
      <c r="B17" s="10">
        <f>(B8-B7)/B7</f>
        <v>0.13455258001306339</v>
      </c>
      <c r="C17" s="10">
        <f t="shared" ref="C17:D17" si="2">(C8-C7)/C7</f>
        <v>0.13263785394932945</v>
      </c>
      <c r="D17" s="10">
        <f t="shared" si="2"/>
        <v>0.16718458669981362</v>
      </c>
    </row>
    <row r="18" spans="1:4" x14ac:dyDescent="0.25">
      <c r="A18" s="7" t="s">
        <v>8</v>
      </c>
      <c r="B18" s="10">
        <f>(B9-B8)/B8</f>
        <v>0.10449050086355773</v>
      </c>
      <c r="C18" s="10">
        <f t="shared" ref="C18:D18" si="3">(C9-C8)/C8</f>
        <v>8.13157894736843E-2</v>
      </c>
      <c r="D18" s="10">
        <f t="shared" si="3"/>
        <v>8.0937167199148008E-2</v>
      </c>
    </row>
    <row r="19" spans="1:4" x14ac:dyDescent="0.25">
      <c r="A19" s="7" t="s">
        <v>9</v>
      </c>
      <c r="B19" s="10">
        <f>(B9-B7)/B7</f>
        <v>0.25310254735467003</v>
      </c>
      <c r="C19" s="10">
        <f t="shared" ref="C19:D19" si="4">(C9-C7)/C7</f>
        <v>0.22473919523099872</v>
      </c>
      <c r="D19" s="10">
        <f t="shared" si="4"/>
        <v>0.26165320074580489</v>
      </c>
    </row>
    <row r="21" spans="1:4" x14ac:dyDescent="0.25">
      <c r="A21" s="6" t="s">
        <v>13</v>
      </c>
      <c r="B21" s="2"/>
      <c r="C21" s="2"/>
      <c r="D21" s="2"/>
    </row>
    <row r="23" spans="1:4" x14ac:dyDescent="0.25">
      <c r="A23" s="7">
        <v>2022</v>
      </c>
      <c r="B23" s="11">
        <f>75*B7</f>
        <v>2296.5</v>
      </c>
      <c r="C23" s="11">
        <f t="shared" ref="C23:D23" si="5">75*C7</f>
        <v>2516.25</v>
      </c>
      <c r="D23" s="11">
        <f t="shared" si="5"/>
        <v>1206.75</v>
      </c>
    </row>
    <row r="24" spans="1:4" x14ac:dyDescent="0.25">
      <c r="A24" s="7">
        <v>2024</v>
      </c>
      <c r="B24" s="11">
        <f t="shared" ref="B24:D25" si="6">75*B8</f>
        <v>2605.5</v>
      </c>
      <c r="C24" s="11">
        <f t="shared" si="6"/>
        <v>2850</v>
      </c>
      <c r="D24" s="11">
        <f t="shared" si="6"/>
        <v>1408.5</v>
      </c>
    </row>
    <row r="25" spans="1:4" x14ac:dyDescent="0.25">
      <c r="A25" s="7">
        <v>2026</v>
      </c>
      <c r="B25" s="11">
        <f t="shared" si="6"/>
        <v>2877.75</v>
      </c>
      <c r="C25" s="11">
        <f t="shared" si="6"/>
        <v>3081.7500000000005</v>
      </c>
      <c r="D25" s="11">
        <f t="shared" si="6"/>
        <v>1522.5</v>
      </c>
    </row>
    <row r="27" spans="1:4" x14ac:dyDescent="0.25">
      <c r="A27" s="7" t="s">
        <v>7</v>
      </c>
    </row>
    <row r="28" spans="1:4" x14ac:dyDescent="0.25">
      <c r="A28" s="7" t="s">
        <v>10</v>
      </c>
      <c r="B28" s="11">
        <f>B24-B23</f>
        <v>309</v>
      </c>
      <c r="C28" s="11">
        <f t="shared" ref="C28:D28" si="7">C24-C23</f>
        <v>333.75</v>
      </c>
      <c r="D28" s="11">
        <f t="shared" si="7"/>
        <v>201.75</v>
      </c>
    </row>
    <row r="29" spans="1:4" x14ac:dyDescent="0.25">
      <c r="A29" s="7" t="s">
        <v>8</v>
      </c>
      <c r="B29" s="11">
        <f>B25-B24</f>
        <v>272.25</v>
      </c>
      <c r="C29" s="11">
        <f t="shared" ref="C29:D29" si="8">C25-C24</f>
        <v>231.75000000000045</v>
      </c>
      <c r="D29" s="11">
        <f t="shared" si="8"/>
        <v>114</v>
      </c>
    </row>
    <row r="30" spans="1:4" x14ac:dyDescent="0.25">
      <c r="A30" s="7" t="s">
        <v>9</v>
      </c>
      <c r="B30" s="11">
        <f>B25-B23</f>
        <v>581.25</v>
      </c>
      <c r="C30" s="11">
        <f t="shared" ref="C30:D30" si="9">C25-C23</f>
        <v>565.50000000000045</v>
      </c>
      <c r="D30" s="11">
        <f t="shared" si="9"/>
        <v>315.75</v>
      </c>
    </row>
  </sheetData>
  <mergeCells count="1">
    <mergeCell ref="B4:C4"/>
  </mergeCells>
  <printOptions horizontalCentered="1" gridLines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&amp;L&amp;D/&amp;A&amp;C&amp;F&amp;RSeite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DFB2B-922C-4311-8A3E-74AA0F46E374}">
  <dimension ref="A1:D30"/>
  <sheetViews>
    <sheetView topLeftCell="A5" workbookViewId="0">
      <selection activeCell="E24" sqref="E24"/>
    </sheetView>
  </sheetViews>
  <sheetFormatPr baseColWidth="10" defaultRowHeight="13.8" x14ac:dyDescent="0.25"/>
  <cols>
    <col min="1" max="1" width="11.19921875" style="7"/>
    <col min="2" max="16384" width="11.19921875" style="3"/>
  </cols>
  <sheetData>
    <row r="1" spans="1:4" s="1" customFormat="1" ht="18" x14ac:dyDescent="0.35">
      <c r="A1" s="5" t="s">
        <v>11</v>
      </c>
    </row>
    <row r="2" spans="1:4" s="1" customFormat="1" ht="18" x14ac:dyDescent="0.35">
      <c r="A2" s="5" t="s">
        <v>19</v>
      </c>
    </row>
    <row r="4" spans="1:4" s="2" customFormat="1" x14ac:dyDescent="0.25">
      <c r="A4" s="6" t="s">
        <v>0</v>
      </c>
      <c r="B4" s="12" t="s">
        <v>1</v>
      </c>
      <c r="C4" s="12"/>
      <c r="D4" s="4" t="s">
        <v>2</v>
      </c>
    </row>
    <row r="5" spans="1:4" s="4" customFormat="1" x14ac:dyDescent="0.25">
      <c r="A5" s="6"/>
      <c r="B5" s="4" t="s">
        <v>3</v>
      </c>
      <c r="C5" s="4" t="s">
        <v>4</v>
      </c>
      <c r="D5" s="4" t="s">
        <v>3</v>
      </c>
    </row>
    <row r="6" spans="1:4" s="4" customFormat="1" x14ac:dyDescent="0.25">
      <c r="A6" s="7" t="s">
        <v>5</v>
      </c>
    </row>
    <row r="7" spans="1:4" x14ac:dyDescent="0.25">
      <c r="A7" s="7">
        <v>2022</v>
      </c>
      <c r="B7" s="8">
        <v>29.83</v>
      </c>
      <c r="C7" s="8">
        <v>32.909999999999997</v>
      </c>
      <c r="D7" s="8">
        <v>15.35</v>
      </c>
    </row>
    <row r="8" spans="1:4" x14ac:dyDescent="0.25">
      <c r="A8" s="7">
        <v>2024</v>
      </c>
      <c r="B8" s="8">
        <v>30.74</v>
      </c>
      <c r="C8" s="8">
        <v>33.619999999999997</v>
      </c>
      <c r="D8" s="8">
        <v>17.7</v>
      </c>
    </row>
    <row r="9" spans="1:4" x14ac:dyDescent="0.25">
      <c r="A9" s="7">
        <v>2026</v>
      </c>
      <c r="B9" s="8">
        <v>37.6</v>
      </c>
      <c r="C9" s="8">
        <v>40.49</v>
      </c>
      <c r="D9" s="8">
        <v>17.579999999999998</v>
      </c>
    </row>
    <row r="11" spans="1:4" x14ac:dyDescent="0.25">
      <c r="A11" s="7" t="s">
        <v>6</v>
      </c>
    </row>
    <row r="12" spans="1:4" x14ac:dyDescent="0.25">
      <c r="A12" s="7">
        <v>2022</v>
      </c>
      <c r="B12" s="9">
        <f>12*B7</f>
        <v>357.96</v>
      </c>
      <c r="C12" s="9">
        <f t="shared" ref="C12:D12" si="0">12*C7</f>
        <v>394.91999999999996</v>
      </c>
      <c r="D12" s="9">
        <f t="shared" si="0"/>
        <v>184.2</v>
      </c>
    </row>
    <row r="13" spans="1:4" x14ac:dyDescent="0.25">
      <c r="A13" s="7">
        <v>2024</v>
      </c>
      <c r="B13" s="9">
        <f t="shared" ref="B13:D14" si="1">12*B8</f>
        <v>368.88</v>
      </c>
      <c r="C13" s="9">
        <f t="shared" si="1"/>
        <v>403.43999999999994</v>
      </c>
      <c r="D13" s="9">
        <f t="shared" si="1"/>
        <v>212.39999999999998</v>
      </c>
    </row>
    <row r="14" spans="1:4" x14ac:dyDescent="0.25">
      <c r="A14" s="7">
        <v>2026</v>
      </c>
      <c r="B14" s="9">
        <f t="shared" si="1"/>
        <v>451.20000000000005</v>
      </c>
      <c r="C14" s="9">
        <f t="shared" si="1"/>
        <v>485.88</v>
      </c>
      <c r="D14" s="9">
        <f t="shared" si="1"/>
        <v>210.95999999999998</v>
      </c>
    </row>
    <row r="16" spans="1:4" x14ac:dyDescent="0.25">
      <c r="A16" s="7" t="s">
        <v>7</v>
      </c>
    </row>
    <row r="17" spans="1:4" x14ac:dyDescent="0.25">
      <c r="A17" s="7" t="s">
        <v>10</v>
      </c>
      <c r="B17" s="10">
        <f>(B8-B7)/B7</f>
        <v>3.0506201810258135E-2</v>
      </c>
      <c r="C17" s="10">
        <f t="shared" ref="C17:D18" si="2">(C8-C7)/C7</f>
        <v>2.1573989668793706E-2</v>
      </c>
      <c r="D17" s="10">
        <f t="shared" si="2"/>
        <v>0.1530944625407166</v>
      </c>
    </row>
    <row r="18" spans="1:4" x14ac:dyDescent="0.25">
      <c r="A18" s="7" t="s">
        <v>8</v>
      </c>
      <c r="B18" s="10">
        <f>(B9-B8)/B8</f>
        <v>0.22316200390370863</v>
      </c>
      <c r="C18" s="10">
        <f t="shared" si="2"/>
        <v>0.20434265318262954</v>
      </c>
      <c r="D18" s="10">
        <f t="shared" si="2"/>
        <v>-6.7796610169492087E-3</v>
      </c>
    </row>
    <row r="19" spans="1:4" x14ac:dyDescent="0.25">
      <c r="A19" s="7" t="s">
        <v>9</v>
      </c>
      <c r="B19" s="10">
        <f>(B9-B7)/B7</f>
        <v>0.26047603084143489</v>
      </c>
      <c r="C19" s="10">
        <f t="shared" ref="C19:D19" si="3">(C9-C7)/C7</f>
        <v>0.23032512914007919</v>
      </c>
      <c r="D19" s="10">
        <f t="shared" si="3"/>
        <v>0.1452768729641693</v>
      </c>
    </row>
    <row r="21" spans="1:4" x14ac:dyDescent="0.25">
      <c r="A21" s="6" t="s">
        <v>20</v>
      </c>
      <c r="B21" s="2"/>
      <c r="C21" s="2"/>
      <c r="D21" s="2"/>
    </row>
    <row r="23" spans="1:4" x14ac:dyDescent="0.25">
      <c r="A23" s="7">
        <v>2022</v>
      </c>
      <c r="B23" s="11">
        <v>3354</v>
      </c>
      <c r="C23" s="11">
        <v>3671</v>
      </c>
      <c r="D23" s="11">
        <v>1530</v>
      </c>
    </row>
    <row r="24" spans="1:4" x14ac:dyDescent="0.25">
      <c r="A24" s="7">
        <v>2024</v>
      </c>
      <c r="B24" s="11">
        <v>3481</v>
      </c>
      <c r="C24" s="11">
        <v>3775</v>
      </c>
      <c r="D24" s="11">
        <v>1744</v>
      </c>
    </row>
    <row r="25" spans="1:4" x14ac:dyDescent="0.25">
      <c r="A25" s="7">
        <v>2026</v>
      </c>
      <c r="B25" s="11">
        <v>4032</v>
      </c>
      <c r="C25" s="11">
        <v>4291</v>
      </c>
      <c r="D25" s="11">
        <v>1803</v>
      </c>
    </row>
    <row r="27" spans="1:4" x14ac:dyDescent="0.25">
      <c r="A27" s="7" t="s">
        <v>7</v>
      </c>
    </row>
    <row r="28" spans="1:4" x14ac:dyDescent="0.25">
      <c r="A28" s="7" t="s">
        <v>10</v>
      </c>
      <c r="B28" s="11">
        <f>B24-B23</f>
        <v>127</v>
      </c>
      <c r="C28" s="11">
        <f t="shared" ref="C28:D29" si="4">C24-C23</f>
        <v>104</v>
      </c>
      <c r="D28" s="11">
        <f t="shared" si="4"/>
        <v>214</v>
      </c>
    </row>
    <row r="29" spans="1:4" x14ac:dyDescent="0.25">
      <c r="A29" s="7" t="s">
        <v>8</v>
      </c>
      <c r="B29" s="11">
        <f>B25-B24</f>
        <v>551</v>
      </c>
      <c r="C29" s="11">
        <f t="shared" si="4"/>
        <v>516</v>
      </c>
      <c r="D29" s="11">
        <f t="shared" si="4"/>
        <v>59</v>
      </c>
    </row>
    <row r="30" spans="1:4" x14ac:dyDescent="0.25">
      <c r="A30" s="7" t="s">
        <v>9</v>
      </c>
      <c r="B30" s="11">
        <f>B25-B23</f>
        <v>678</v>
      </c>
      <c r="C30" s="11">
        <f t="shared" ref="C30:D30" si="5">C25-C23</f>
        <v>620</v>
      </c>
      <c r="D30" s="11">
        <f t="shared" si="5"/>
        <v>273</v>
      </c>
    </row>
  </sheetData>
  <mergeCells count="1">
    <mergeCell ref="B4:C4"/>
  </mergeCells>
  <printOptions horizontalCentered="1" gridLines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&amp;L&amp;D/&amp;A&amp;C&amp;F&amp;RSeite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6C9D-C793-4CCA-912E-5BE4E6159674}">
  <dimension ref="A1:D30"/>
  <sheetViews>
    <sheetView tabSelected="1" topLeftCell="A6" workbookViewId="0">
      <selection activeCell="E26" sqref="E26"/>
    </sheetView>
  </sheetViews>
  <sheetFormatPr baseColWidth="10" defaultRowHeight="13.8" x14ac:dyDescent="0.25"/>
  <cols>
    <col min="1" max="1" width="11.19921875" style="7"/>
    <col min="2" max="16384" width="11.19921875" style="3"/>
  </cols>
  <sheetData>
    <row r="1" spans="1:4" s="1" customFormat="1" ht="18" x14ac:dyDescent="0.35">
      <c r="A1" s="5" t="s">
        <v>11</v>
      </c>
    </row>
    <row r="2" spans="1:4" s="1" customFormat="1" ht="18" x14ac:dyDescent="0.35">
      <c r="A2" s="5" t="s">
        <v>18</v>
      </c>
    </row>
    <row r="4" spans="1:4" s="2" customFormat="1" x14ac:dyDescent="0.25">
      <c r="A4" s="6" t="s">
        <v>15</v>
      </c>
      <c r="B4" s="12" t="s">
        <v>1</v>
      </c>
      <c r="C4" s="12"/>
      <c r="D4" s="4" t="s">
        <v>2</v>
      </c>
    </row>
    <row r="5" spans="1:4" s="4" customFormat="1" x14ac:dyDescent="0.25">
      <c r="A5" s="6"/>
      <c r="B5" s="4" t="s">
        <v>3</v>
      </c>
      <c r="C5" s="4" t="s">
        <v>4</v>
      </c>
      <c r="D5" s="4" t="s">
        <v>3</v>
      </c>
    </row>
    <row r="6" spans="1:4" s="4" customFormat="1" x14ac:dyDescent="0.25">
      <c r="A6" s="7" t="s">
        <v>5</v>
      </c>
    </row>
    <row r="7" spans="1:4" x14ac:dyDescent="0.25">
      <c r="A7" s="7">
        <v>2022</v>
      </c>
      <c r="B7" s="8">
        <v>28.63</v>
      </c>
      <c r="C7" s="8">
        <v>31.9</v>
      </c>
      <c r="D7" s="8">
        <v>15.7</v>
      </c>
    </row>
    <row r="8" spans="1:4" x14ac:dyDescent="0.25">
      <c r="A8" s="7">
        <v>2024</v>
      </c>
      <c r="B8" s="8">
        <v>31.02</v>
      </c>
      <c r="C8" s="8">
        <v>33.909999999999997</v>
      </c>
      <c r="D8" s="8">
        <v>16.170000000000002</v>
      </c>
    </row>
    <row r="9" spans="1:4" x14ac:dyDescent="0.25">
      <c r="A9" s="7">
        <v>2026</v>
      </c>
      <c r="B9" s="8">
        <v>33.200000000000003</v>
      </c>
      <c r="C9" s="8">
        <v>36.299999999999997</v>
      </c>
      <c r="D9" s="8">
        <v>17.2</v>
      </c>
    </row>
    <row r="11" spans="1:4" x14ac:dyDescent="0.25">
      <c r="A11" s="7" t="s">
        <v>6</v>
      </c>
    </row>
    <row r="12" spans="1:4" x14ac:dyDescent="0.25">
      <c r="A12" s="7">
        <v>2022</v>
      </c>
      <c r="B12" s="9">
        <f>12*B7</f>
        <v>343.56</v>
      </c>
      <c r="C12" s="9">
        <f t="shared" ref="C12:D12" si="0">12*C7</f>
        <v>382.79999999999995</v>
      </c>
      <c r="D12" s="9">
        <f t="shared" si="0"/>
        <v>188.39999999999998</v>
      </c>
    </row>
    <row r="13" spans="1:4" x14ac:dyDescent="0.25">
      <c r="A13" s="7">
        <v>2024</v>
      </c>
      <c r="B13" s="9">
        <f t="shared" ref="B13:D14" si="1">12*B8</f>
        <v>372.24</v>
      </c>
      <c r="C13" s="9">
        <f t="shared" si="1"/>
        <v>406.91999999999996</v>
      </c>
      <c r="D13" s="9">
        <f t="shared" si="1"/>
        <v>194.04000000000002</v>
      </c>
    </row>
    <row r="14" spans="1:4" x14ac:dyDescent="0.25">
      <c r="A14" s="7">
        <v>2026</v>
      </c>
      <c r="B14" s="9">
        <f t="shared" si="1"/>
        <v>398.40000000000003</v>
      </c>
      <c r="C14" s="9">
        <f t="shared" si="1"/>
        <v>435.59999999999997</v>
      </c>
      <c r="D14" s="9">
        <f t="shared" si="1"/>
        <v>206.39999999999998</v>
      </c>
    </row>
    <row r="16" spans="1:4" x14ac:dyDescent="0.25">
      <c r="A16" s="7" t="s">
        <v>7</v>
      </c>
    </row>
    <row r="17" spans="1:4" x14ac:dyDescent="0.25">
      <c r="A17" s="7" t="s">
        <v>10</v>
      </c>
      <c r="B17" s="10">
        <f>(B8-B7)/B7</f>
        <v>8.3478868319944138E-2</v>
      </c>
      <c r="C17" s="10">
        <f t="shared" ref="C17:D18" si="2">(C8-C7)/C7</f>
        <v>6.3009404388714677E-2</v>
      </c>
      <c r="D17" s="10">
        <f t="shared" si="2"/>
        <v>2.9936305732484233E-2</v>
      </c>
    </row>
    <row r="18" spans="1:4" x14ac:dyDescent="0.25">
      <c r="A18" s="7" t="s">
        <v>8</v>
      </c>
      <c r="B18" s="10">
        <f>(B9-B8)/B8</f>
        <v>7.0277240490006554E-2</v>
      </c>
      <c r="C18" s="10">
        <f t="shared" si="2"/>
        <v>7.0480684163963456E-2</v>
      </c>
      <c r="D18" s="10">
        <f t="shared" si="2"/>
        <v>6.369820655534926E-2</v>
      </c>
    </row>
    <row r="19" spans="1:4" x14ac:dyDescent="0.25">
      <c r="A19" s="7" t="s">
        <v>9</v>
      </c>
      <c r="B19" s="10">
        <f>(B9-B7)/B7</f>
        <v>0.15962277331470501</v>
      </c>
      <c r="C19" s="10">
        <f t="shared" ref="C19:D19" si="3">(C9-C7)/C7</f>
        <v>0.13793103448275859</v>
      </c>
      <c r="D19" s="10">
        <f t="shared" si="3"/>
        <v>9.5541401273885357E-2</v>
      </c>
    </row>
    <row r="21" spans="1:4" s="2" customFormat="1" x14ac:dyDescent="0.25">
      <c r="A21" s="6" t="s">
        <v>17</v>
      </c>
    </row>
    <row r="23" spans="1:4" x14ac:dyDescent="0.25">
      <c r="A23" s="7">
        <v>2022</v>
      </c>
      <c r="B23" s="11">
        <v>1600</v>
      </c>
      <c r="C23" s="11">
        <v>1785</v>
      </c>
      <c r="D23" s="11">
        <v>859</v>
      </c>
    </row>
    <row r="24" spans="1:4" x14ac:dyDescent="0.25">
      <c r="A24" s="7">
        <v>2024</v>
      </c>
      <c r="B24" s="11">
        <v>1732</v>
      </c>
      <c r="C24" s="11">
        <v>1910</v>
      </c>
      <c r="D24" s="11">
        <v>891</v>
      </c>
    </row>
    <row r="25" spans="1:4" x14ac:dyDescent="0.25">
      <c r="A25" s="7">
        <v>2026</v>
      </c>
      <c r="B25" s="11">
        <v>1834</v>
      </c>
      <c r="C25" s="11">
        <v>2000</v>
      </c>
      <c r="D25" s="11">
        <v>960</v>
      </c>
    </row>
    <row r="27" spans="1:4" x14ac:dyDescent="0.25">
      <c r="A27" s="7" t="s">
        <v>7</v>
      </c>
    </row>
    <row r="28" spans="1:4" x14ac:dyDescent="0.25">
      <c r="A28" s="7" t="s">
        <v>10</v>
      </c>
      <c r="B28" s="11">
        <f>B24-B23</f>
        <v>132</v>
      </c>
      <c r="C28" s="11">
        <f t="shared" ref="C28:D29" si="4">C24-C23</f>
        <v>125</v>
      </c>
      <c r="D28" s="11">
        <f t="shared" si="4"/>
        <v>32</v>
      </c>
    </row>
    <row r="29" spans="1:4" x14ac:dyDescent="0.25">
      <c r="A29" s="7" t="s">
        <v>8</v>
      </c>
      <c r="B29" s="11">
        <f>B25-B24</f>
        <v>102</v>
      </c>
      <c r="C29" s="11">
        <f t="shared" si="4"/>
        <v>90</v>
      </c>
      <c r="D29" s="11">
        <f t="shared" si="4"/>
        <v>69</v>
      </c>
    </row>
    <row r="30" spans="1:4" x14ac:dyDescent="0.25">
      <c r="A30" s="7" t="s">
        <v>9</v>
      </c>
      <c r="B30" s="11">
        <f>B25-B23</f>
        <v>234</v>
      </c>
      <c r="C30" s="11">
        <f t="shared" ref="C30:D30" si="5">C25-C23</f>
        <v>215</v>
      </c>
      <c r="D30" s="11">
        <f t="shared" si="5"/>
        <v>101</v>
      </c>
    </row>
  </sheetData>
  <mergeCells count="1">
    <mergeCell ref="B4:C4"/>
  </mergeCells>
  <printOptions horizontalCentered="1" gridLines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&amp;L&amp;D/&amp;A&amp;C&amp;F&amp;RSeite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70EFA-39B5-4C82-993D-31F5C38CE51B}">
  <dimension ref="A1:D30"/>
  <sheetViews>
    <sheetView workbookViewId="0">
      <selection activeCell="B28" sqref="B28"/>
    </sheetView>
  </sheetViews>
  <sheetFormatPr baseColWidth="10" defaultRowHeight="13.8" x14ac:dyDescent="0.25"/>
  <cols>
    <col min="1" max="1" width="11.19921875" style="7"/>
    <col min="2" max="16384" width="11.19921875" style="3"/>
  </cols>
  <sheetData>
    <row r="1" spans="1:4" s="1" customFormat="1" ht="18" x14ac:dyDescent="0.35">
      <c r="A1" s="5" t="s">
        <v>11</v>
      </c>
    </row>
    <row r="2" spans="1:4" s="1" customFormat="1" ht="18" x14ac:dyDescent="0.35">
      <c r="A2" s="5" t="s">
        <v>14</v>
      </c>
    </row>
    <row r="4" spans="1:4" s="2" customFormat="1" x14ac:dyDescent="0.25">
      <c r="A4" s="6" t="s">
        <v>15</v>
      </c>
      <c r="B4" s="12" t="s">
        <v>1</v>
      </c>
      <c r="C4" s="12"/>
      <c r="D4" s="4" t="s">
        <v>2</v>
      </c>
    </row>
    <row r="5" spans="1:4" s="4" customFormat="1" x14ac:dyDescent="0.25">
      <c r="A5" s="6"/>
      <c r="B5" s="4" t="s">
        <v>3</v>
      </c>
      <c r="C5" s="4" t="s">
        <v>4</v>
      </c>
      <c r="D5" s="4" t="s">
        <v>3</v>
      </c>
    </row>
    <row r="6" spans="1:4" s="4" customFormat="1" x14ac:dyDescent="0.25">
      <c r="A6" s="7" t="s">
        <v>5</v>
      </c>
    </row>
    <row r="7" spans="1:4" x14ac:dyDescent="0.25">
      <c r="A7" s="7">
        <v>2022</v>
      </c>
      <c r="B7" s="8">
        <v>25.28</v>
      </c>
      <c r="C7" s="8">
        <v>28.08</v>
      </c>
      <c r="D7" s="8">
        <v>13.51</v>
      </c>
    </row>
    <row r="8" spans="1:4" x14ac:dyDescent="0.25">
      <c r="A8" s="7">
        <v>2024</v>
      </c>
      <c r="B8" s="8">
        <v>27.63</v>
      </c>
      <c r="C8" s="8">
        <v>30.47</v>
      </c>
      <c r="D8" s="8">
        <v>14.34</v>
      </c>
    </row>
    <row r="9" spans="1:4" x14ac:dyDescent="0.25">
      <c r="A9" s="7">
        <v>2026</v>
      </c>
      <c r="B9" s="8">
        <v>29.38</v>
      </c>
      <c r="C9" s="8">
        <v>32.43</v>
      </c>
      <c r="D9" s="8">
        <v>15.26</v>
      </c>
    </row>
    <row r="11" spans="1:4" x14ac:dyDescent="0.25">
      <c r="A11" s="7" t="s">
        <v>6</v>
      </c>
    </row>
    <row r="12" spans="1:4" x14ac:dyDescent="0.25">
      <c r="A12" s="7">
        <v>2022</v>
      </c>
      <c r="B12" s="9">
        <f>12*B7</f>
        <v>303.36</v>
      </c>
      <c r="C12" s="9">
        <f t="shared" ref="C12:D12" si="0">12*C7</f>
        <v>336.96</v>
      </c>
      <c r="D12" s="9">
        <f t="shared" si="0"/>
        <v>162.12</v>
      </c>
    </row>
    <row r="13" spans="1:4" x14ac:dyDescent="0.25">
      <c r="A13" s="7">
        <v>2024</v>
      </c>
      <c r="B13" s="9">
        <f t="shared" ref="B13:D14" si="1">12*B8</f>
        <v>331.56</v>
      </c>
      <c r="C13" s="9">
        <f t="shared" si="1"/>
        <v>365.64</v>
      </c>
      <c r="D13" s="9">
        <f t="shared" si="1"/>
        <v>172.07999999999998</v>
      </c>
    </row>
    <row r="14" spans="1:4" x14ac:dyDescent="0.25">
      <c r="A14" s="7">
        <v>2026</v>
      </c>
      <c r="B14" s="9">
        <f t="shared" si="1"/>
        <v>352.56</v>
      </c>
      <c r="C14" s="9">
        <f t="shared" si="1"/>
        <v>389.15999999999997</v>
      </c>
      <c r="D14" s="9">
        <f t="shared" si="1"/>
        <v>183.12</v>
      </c>
    </row>
    <row r="16" spans="1:4" x14ac:dyDescent="0.25">
      <c r="A16" s="7" t="s">
        <v>7</v>
      </c>
    </row>
    <row r="17" spans="1:4" x14ac:dyDescent="0.25">
      <c r="A17" s="7" t="s">
        <v>10</v>
      </c>
      <c r="B17" s="10">
        <f>(B8-B7)/B7</f>
        <v>9.2958860759493583E-2</v>
      </c>
      <c r="C17" s="10">
        <f t="shared" ref="C17:D18" si="2">(C8-C7)/C7</f>
        <v>8.5113960113960135E-2</v>
      </c>
      <c r="D17" s="10">
        <f t="shared" si="2"/>
        <v>6.1435973353071806E-2</v>
      </c>
    </row>
    <row r="18" spans="1:4" x14ac:dyDescent="0.25">
      <c r="A18" s="7" t="s">
        <v>8</v>
      </c>
      <c r="B18" s="10">
        <f>(B9-B8)/B8</f>
        <v>6.333695258776692E-2</v>
      </c>
      <c r="C18" s="10">
        <f t="shared" si="2"/>
        <v>6.4325566130620307E-2</v>
      </c>
      <c r="D18" s="10">
        <f t="shared" si="2"/>
        <v>6.4156206415620642E-2</v>
      </c>
    </row>
    <row r="19" spans="1:4" x14ac:dyDescent="0.25">
      <c r="A19" s="7" t="s">
        <v>9</v>
      </c>
      <c r="B19" s="10">
        <f>(B9-B7)/B7</f>
        <v>0.16218354430379739</v>
      </c>
      <c r="C19" s="10">
        <f t="shared" ref="C19:D19" si="3">(C9-C7)/C7</f>
        <v>0.15491452991452997</v>
      </c>
      <c r="D19" s="10">
        <f t="shared" si="3"/>
        <v>0.12953367875647667</v>
      </c>
    </row>
    <row r="21" spans="1:4" s="2" customFormat="1" x14ac:dyDescent="0.25">
      <c r="A21" s="6" t="s">
        <v>13</v>
      </c>
    </row>
    <row r="23" spans="1:4" x14ac:dyDescent="0.25">
      <c r="A23" s="7">
        <v>2022</v>
      </c>
      <c r="B23" s="11">
        <f>75*B7</f>
        <v>1896</v>
      </c>
      <c r="C23" s="11">
        <f t="shared" ref="C23:D23" si="4">75*C7</f>
        <v>2106</v>
      </c>
      <c r="D23" s="11">
        <f t="shared" si="4"/>
        <v>1013.25</v>
      </c>
    </row>
    <row r="24" spans="1:4" x14ac:dyDescent="0.25">
      <c r="A24" s="7">
        <v>2024</v>
      </c>
      <c r="B24" s="11">
        <f t="shared" ref="B24:D25" si="5">75*B8</f>
        <v>2072.25</v>
      </c>
      <c r="C24" s="11">
        <f t="shared" si="5"/>
        <v>2285.25</v>
      </c>
      <c r="D24" s="11">
        <f t="shared" si="5"/>
        <v>1075.5</v>
      </c>
    </row>
    <row r="25" spans="1:4" x14ac:dyDescent="0.25">
      <c r="A25" s="7">
        <v>2026</v>
      </c>
      <c r="B25" s="11">
        <f t="shared" si="5"/>
        <v>2203.5</v>
      </c>
      <c r="C25" s="11">
        <f t="shared" si="5"/>
        <v>2432.25</v>
      </c>
      <c r="D25" s="11">
        <f t="shared" si="5"/>
        <v>1144.5</v>
      </c>
    </row>
    <row r="27" spans="1:4" x14ac:dyDescent="0.25">
      <c r="A27" s="7" t="s">
        <v>7</v>
      </c>
    </row>
    <row r="28" spans="1:4" x14ac:dyDescent="0.25">
      <c r="A28" s="7" t="s">
        <v>10</v>
      </c>
      <c r="B28" s="11">
        <f>B24-B23</f>
        <v>176.25</v>
      </c>
      <c r="C28" s="11">
        <f t="shared" ref="C28:D29" si="6">C24-C23</f>
        <v>179.25</v>
      </c>
      <c r="D28" s="11">
        <f t="shared" si="6"/>
        <v>62.25</v>
      </c>
    </row>
    <row r="29" spans="1:4" x14ac:dyDescent="0.25">
      <c r="A29" s="7" t="s">
        <v>8</v>
      </c>
      <c r="B29" s="11">
        <f>B25-B24</f>
        <v>131.25</v>
      </c>
      <c r="C29" s="11">
        <f t="shared" si="6"/>
        <v>147</v>
      </c>
      <c r="D29" s="11">
        <f t="shared" si="6"/>
        <v>69</v>
      </c>
    </row>
    <row r="30" spans="1:4" x14ac:dyDescent="0.25">
      <c r="A30" s="7" t="s">
        <v>9</v>
      </c>
      <c r="B30" s="11">
        <f>B25-B23</f>
        <v>307.5</v>
      </c>
      <c r="C30" s="11">
        <f t="shared" ref="C30:D30" si="7">C25-C23</f>
        <v>326.25</v>
      </c>
      <c r="D30" s="11">
        <f t="shared" si="7"/>
        <v>131.25</v>
      </c>
    </row>
  </sheetData>
  <mergeCells count="1">
    <mergeCell ref="B4:C4"/>
  </mergeCells>
  <printOptions horizontalCentered="1" gridLines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&amp;L&amp;D/&amp;A&amp;C&amp;F&amp;RSeite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5C4E-856B-4C7B-86DD-F147E0EDEEB0}">
  <dimension ref="A1:D30"/>
  <sheetViews>
    <sheetView topLeftCell="A11" workbookViewId="0">
      <selection activeCell="E22" sqref="E22"/>
    </sheetView>
  </sheetViews>
  <sheetFormatPr baseColWidth="10" defaultRowHeight="13.8" x14ac:dyDescent="0.25"/>
  <cols>
    <col min="1" max="1" width="11.19921875" style="7"/>
    <col min="2" max="16384" width="11.19921875" style="3"/>
  </cols>
  <sheetData>
    <row r="1" spans="1:4" s="1" customFormat="1" ht="18" x14ac:dyDescent="0.35">
      <c r="A1" s="5" t="s">
        <v>11</v>
      </c>
    </row>
    <row r="2" spans="1:4" s="1" customFormat="1" ht="18" x14ac:dyDescent="0.35">
      <c r="A2" s="5" t="s">
        <v>21</v>
      </c>
    </row>
    <row r="4" spans="1:4" s="2" customFormat="1" x14ac:dyDescent="0.25">
      <c r="A4" s="6" t="s">
        <v>15</v>
      </c>
      <c r="B4" s="12" t="s">
        <v>1</v>
      </c>
      <c r="C4" s="12"/>
      <c r="D4" s="4" t="s">
        <v>2</v>
      </c>
    </row>
    <row r="5" spans="1:4" s="4" customFormat="1" x14ac:dyDescent="0.25">
      <c r="A5" s="6"/>
      <c r="B5" s="4" t="s">
        <v>3</v>
      </c>
      <c r="C5" s="4" t="s">
        <v>4</v>
      </c>
      <c r="D5" s="4" t="s">
        <v>3</v>
      </c>
    </row>
    <row r="6" spans="1:4" s="4" customFormat="1" x14ac:dyDescent="0.25">
      <c r="A6" s="7" t="s">
        <v>5</v>
      </c>
    </row>
    <row r="7" spans="1:4" x14ac:dyDescent="0.25">
      <c r="A7" s="7">
        <v>2022</v>
      </c>
      <c r="B7" s="8">
        <v>24.28</v>
      </c>
      <c r="C7" s="8">
        <v>27.72</v>
      </c>
      <c r="D7" s="8">
        <v>13.83</v>
      </c>
    </row>
    <row r="8" spans="1:4" x14ac:dyDescent="0.25">
      <c r="A8" s="7">
        <v>2024</v>
      </c>
      <c r="B8" s="8">
        <v>25.6</v>
      </c>
      <c r="C8" s="8">
        <v>28.3</v>
      </c>
      <c r="D8" s="8">
        <v>14.48</v>
      </c>
    </row>
    <row r="9" spans="1:4" x14ac:dyDescent="0.25">
      <c r="A9" s="7">
        <v>2026</v>
      </c>
      <c r="B9" s="8">
        <v>27.26</v>
      </c>
      <c r="C9" s="8">
        <v>29.72</v>
      </c>
      <c r="D9" s="8">
        <v>15.27</v>
      </c>
    </row>
    <row r="11" spans="1:4" x14ac:dyDescent="0.25">
      <c r="A11" s="7" t="s">
        <v>6</v>
      </c>
    </row>
    <row r="12" spans="1:4" x14ac:dyDescent="0.25">
      <c r="A12" s="7">
        <v>2022</v>
      </c>
      <c r="B12" s="9">
        <f>12*B7</f>
        <v>291.36</v>
      </c>
      <c r="C12" s="9">
        <f t="shared" ref="C12:D12" si="0">12*C7</f>
        <v>332.64</v>
      </c>
      <c r="D12" s="9">
        <f t="shared" si="0"/>
        <v>165.96</v>
      </c>
    </row>
    <row r="13" spans="1:4" x14ac:dyDescent="0.25">
      <c r="A13" s="7">
        <v>2024</v>
      </c>
      <c r="B13" s="9">
        <f t="shared" ref="B13:D14" si="1">12*B8</f>
        <v>307.20000000000005</v>
      </c>
      <c r="C13" s="9">
        <f t="shared" si="1"/>
        <v>339.6</v>
      </c>
      <c r="D13" s="9">
        <f t="shared" si="1"/>
        <v>173.76</v>
      </c>
    </row>
    <row r="14" spans="1:4" x14ac:dyDescent="0.25">
      <c r="A14" s="7">
        <v>2026</v>
      </c>
      <c r="B14" s="9">
        <f t="shared" si="1"/>
        <v>327.12</v>
      </c>
      <c r="C14" s="9">
        <f t="shared" si="1"/>
        <v>356.64</v>
      </c>
      <c r="D14" s="9">
        <f t="shared" si="1"/>
        <v>183.24</v>
      </c>
    </row>
    <row r="16" spans="1:4" x14ac:dyDescent="0.25">
      <c r="A16" s="7" t="s">
        <v>7</v>
      </c>
    </row>
    <row r="17" spans="1:4" x14ac:dyDescent="0.25">
      <c r="A17" s="7" t="s">
        <v>10</v>
      </c>
      <c r="B17" s="10">
        <f>(B8-B7)/B7</f>
        <v>5.4365733113673813E-2</v>
      </c>
      <c r="C17" s="10">
        <f t="shared" ref="C17:D18" si="2">(C8-C7)/C7</f>
        <v>2.092352092352099E-2</v>
      </c>
      <c r="D17" s="10">
        <f t="shared" si="2"/>
        <v>4.6999276934201036E-2</v>
      </c>
    </row>
    <row r="18" spans="1:4" x14ac:dyDescent="0.25">
      <c r="A18" s="7" t="s">
        <v>8</v>
      </c>
      <c r="B18" s="10">
        <f>(B9-B8)/B8</f>
        <v>6.4843750000000006E-2</v>
      </c>
      <c r="C18" s="10">
        <f t="shared" si="2"/>
        <v>5.0176678445229612E-2</v>
      </c>
      <c r="D18" s="10">
        <f t="shared" si="2"/>
        <v>5.4558011049723694E-2</v>
      </c>
    </row>
    <row r="19" spans="1:4" x14ac:dyDescent="0.25">
      <c r="A19" s="7" t="s">
        <v>9</v>
      </c>
      <c r="B19" s="10">
        <f>(B9-B7)/B7</f>
        <v>0.1227347611202636</v>
      </c>
      <c r="C19" s="10">
        <f t="shared" ref="C19:D19" si="3">(C9-C7)/C7</f>
        <v>7.2150072150072159E-2</v>
      </c>
      <c r="D19" s="10">
        <f t="shared" si="3"/>
        <v>0.1041214750542299</v>
      </c>
    </row>
    <row r="21" spans="1:4" s="2" customFormat="1" x14ac:dyDescent="0.25">
      <c r="A21" s="6" t="s">
        <v>20</v>
      </c>
    </row>
    <row r="23" spans="1:4" x14ac:dyDescent="0.25">
      <c r="A23" s="7">
        <v>2022</v>
      </c>
      <c r="B23" s="11">
        <v>2421</v>
      </c>
      <c r="C23" s="11">
        <v>2660</v>
      </c>
      <c r="D23" s="11">
        <v>1236</v>
      </c>
    </row>
    <row r="24" spans="1:4" x14ac:dyDescent="0.25">
      <c r="A24" s="7">
        <v>2024</v>
      </c>
      <c r="B24" s="11">
        <v>2560</v>
      </c>
      <c r="C24" s="11">
        <v>2811</v>
      </c>
      <c r="D24" s="11">
        <v>1357</v>
      </c>
    </row>
    <row r="25" spans="1:4" x14ac:dyDescent="0.25">
      <c r="A25" s="7">
        <v>2026</v>
      </c>
      <c r="B25" s="11">
        <v>2690</v>
      </c>
      <c r="C25" s="11">
        <v>2972</v>
      </c>
      <c r="D25" s="11">
        <v>1422</v>
      </c>
    </row>
    <row r="27" spans="1:4" x14ac:dyDescent="0.25">
      <c r="A27" s="7" t="s">
        <v>7</v>
      </c>
    </row>
    <row r="28" spans="1:4" x14ac:dyDescent="0.25">
      <c r="A28" s="7" t="s">
        <v>10</v>
      </c>
      <c r="B28" s="11">
        <f>B24-B23</f>
        <v>139</v>
      </c>
      <c r="C28" s="11">
        <f t="shared" ref="C28:D29" si="4">C24-C23</f>
        <v>151</v>
      </c>
      <c r="D28" s="11">
        <f t="shared" si="4"/>
        <v>121</v>
      </c>
    </row>
    <row r="29" spans="1:4" x14ac:dyDescent="0.25">
      <c r="A29" s="7" t="s">
        <v>8</v>
      </c>
      <c r="B29" s="11">
        <f>B25-B24</f>
        <v>130</v>
      </c>
      <c r="C29" s="11">
        <f t="shared" si="4"/>
        <v>161</v>
      </c>
      <c r="D29" s="11">
        <f t="shared" si="4"/>
        <v>65</v>
      </c>
    </row>
    <row r="30" spans="1:4" x14ac:dyDescent="0.25">
      <c r="A30" s="7" t="s">
        <v>9</v>
      </c>
      <c r="B30" s="11">
        <f>B25-B23</f>
        <v>269</v>
      </c>
      <c r="C30" s="11">
        <f t="shared" ref="C30:D30" si="5">C25-C23</f>
        <v>312</v>
      </c>
      <c r="D30" s="11">
        <f t="shared" si="5"/>
        <v>186</v>
      </c>
    </row>
  </sheetData>
  <mergeCells count="1">
    <mergeCell ref="B4:C4"/>
  </mergeCells>
  <printOptions horizontalCentered="1" gridLines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&amp;L&amp;D/&amp;A&amp;C&amp;F&amp;RSeite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FDA96-9DAE-4D84-89DE-6A2F80DE8C36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2-Zi Neubau</vt:lpstr>
      <vt:lpstr>3-Zi Neubau</vt:lpstr>
      <vt:lpstr>4-Zi Neubau</vt:lpstr>
      <vt:lpstr>2-Zi Neubezug</vt:lpstr>
      <vt:lpstr>3-Zi Neubezug</vt:lpstr>
      <vt:lpstr>4-Zi Neubezug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Niklaus Scherr</dc:creator>
  <cp:lastModifiedBy>Niklaus Scherr</cp:lastModifiedBy>
  <cp:lastPrinted>2026-09-29T10:56:06Z</cp:lastPrinted>
  <dcterms:created xsi:type="dcterms:W3CDTF">2026-09-29T08:32:43Z</dcterms:created>
  <dcterms:modified xsi:type="dcterms:W3CDTF">2026-09-29T13:37:55Z</dcterms:modified>
</cp:coreProperties>
</file>